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8.68\Public\CleanEnergy\Commercial &amp; Industrial\State Solar\Financing RFI\SAP Round 2\"/>
    </mc:Choice>
  </mc:AlternateContent>
  <xr:revisionPtr revIDLastSave="0" documentId="13_ncr:1_{8DF43C08-3284-4A3E-AAA3-880CABA5C3B4}" xr6:coauthVersionLast="47" xr6:coauthVersionMax="47" xr10:uidLastSave="{00000000-0000-0000-0000-000000000000}"/>
  <bookViews>
    <workbookView xWindow="-110" yWindow="-110" windowWidth="19420" windowHeight="11620" xr2:uid="{7FC7E433-2470-43EB-9345-10D7FAE0DF1D}"/>
  </bookViews>
  <sheets>
    <sheet name="Scenario X - PPA pricing form" sheetId="21" r:id="rId1"/>
    <sheet name="Scenario Y - PPA pricing form" sheetId="22" r:id="rId2"/>
    <sheet name="Scenario Z - PPA pricing form" sheetId="23" r:id="rId3"/>
  </sheets>
  <definedNames>
    <definedName name="Underwrit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23" l="1"/>
  <c r="N8" i="23"/>
  <c r="M10" i="23" l="1"/>
  <c r="L10" i="23"/>
  <c r="K10" i="23"/>
  <c r="J10" i="23"/>
  <c r="I10" i="23"/>
  <c r="H10" i="23"/>
  <c r="G10" i="23"/>
  <c r="F10" i="23"/>
  <c r="E10" i="23"/>
  <c r="D10" i="23"/>
  <c r="C10" i="23"/>
  <c r="N10" i="22"/>
  <c r="M10" i="22"/>
  <c r="L10" i="22"/>
  <c r="K10" i="22"/>
  <c r="J10" i="22"/>
  <c r="I10" i="22"/>
  <c r="H10" i="22"/>
  <c r="G10" i="22"/>
  <c r="F10" i="22"/>
  <c r="E10" i="22"/>
  <c r="D10" i="22"/>
  <c r="C10" i="22"/>
  <c r="N10" i="21"/>
  <c r="M10" i="21"/>
  <c r="L10" i="21"/>
  <c r="K10" i="21"/>
  <c r="J10" i="21"/>
  <c r="I10" i="21"/>
  <c r="H10" i="21"/>
  <c r="G10" i="21"/>
  <c r="F10" i="21"/>
  <c r="E10" i="21"/>
  <c r="D10" i="21"/>
  <c r="C10" i="21"/>
</calcChain>
</file>

<file path=xl/sharedStrings.xml><?xml version="1.0" encoding="utf-8"?>
<sst xmlns="http://schemas.openxmlformats.org/spreadsheetml/2006/main" count="212" uniqueCount="60">
  <si>
    <t>System Size kWac</t>
  </si>
  <si>
    <t>System Size kWdc</t>
  </si>
  <si>
    <t>Production (kWh-AC)</t>
  </si>
  <si>
    <t>COD Date</t>
  </si>
  <si>
    <t>CT Technical Education and Career System (CTECS) </t>
  </si>
  <si>
    <t>Department of Energy and Environmental Protection (DEEP) </t>
  </si>
  <si>
    <t>Department of Transportation (DOT) </t>
  </si>
  <si>
    <t>Henry Abbott Technical High School </t>
  </si>
  <si>
    <t>H.H. Ellis Technical High School </t>
  </si>
  <si>
    <t>Howell Cheney Technical High School </t>
  </si>
  <si>
    <t>W.F. Kaynor Technical High School </t>
  </si>
  <si>
    <t>A.I. Prince Technical High School </t>
  </si>
  <si>
    <t>Eli Whitney Technical High School </t>
  </si>
  <si>
    <t>Quinebaug Fish Hatchery </t>
  </si>
  <si>
    <t>DOT Headquarters </t>
  </si>
  <si>
    <t>CT Transit Hamden - System 1&amp;2 </t>
  </si>
  <si>
    <t>Emmett O'Brien Technical School </t>
  </si>
  <si>
    <t>Portland Depot </t>
  </si>
  <si>
    <t>Marine Headquarters </t>
  </si>
  <si>
    <t>Carport </t>
  </si>
  <si>
    <t>Rooftop Only</t>
  </si>
  <si>
    <t>Roof </t>
  </si>
  <si>
    <t>Ground  </t>
  </si>
  <si>
    <t>Roof Combined</t>
  </si>
  <si>
    <t>Ground </t>
  </si>
  <si>
    <t>State Agency</t>
  </si>
  <si>
    <t>Project</t>
  </si>
  <si>
    <t>Project Type</t>
  </si>
  <si>
    <t>Z/LREC MAQ</t>
  </si>
  <si>
    <t>Z/LREC Price  ($/kWh)</t>
  </si>
  <si>
    <t>EPC $/Wdc</t>
  </si>
  <si>
    <t>Project Address</t>
  </si>
  <si>
    <t xml:space="preserve">163 Great Hill Road, Portland, CT 06480 </t>
  </si>
  <si>
    <t>333 Ferry Road, Old Lyme, CT 06371 </t>
  </si>
  <si>
    <t>613 Upper Maple St, Danielson, CT 06239 </t>
  </si>
  <si>
    <t>43 Tompkins St, Waterbury, CT 06708 </t>
  </si>
  <si>
    <t>401 Flatbush Ave, Hartford, CT 06106 </t>
  </si>
  <si>
    <t>100 Fairview Ave, Hamden, CT 06514 </t>
  </si>
  <si>
    <t>2061 State St, Hamden, CT 06517 </t>
  </si>
  <si>
    <t>145 Trout Hatchery Road, Plainfield, CT 06374 </t>
  </si>
  <si>
    <t>141 Prindle Ave, Ansonia, CT 06401 </t>
  </si>
  <si>
    <t>2800 Berlin Turnpike, Newington, CT, US, 06111 </t>
  </si>
  <si>
    <t>21 Hayestown Ave, Danbury, CT 06811 </t>
  </si>
  <si>
    <t xml:space="preserve">791 Middle Turnpike W, Manchester, CT 06040 </t>
  </si>
  <si>
    <t>Total</t>
  </si>
  <si>
    <t>Green Bank Cost Recovery ($/W)</t>
  </si>
  <si>
    <t xml:space="preserve">*Green Bank Cost Recovery figures are not included in the EPC cost. </t>
  </si>
  <si>
    <t>Utility Offset Rate</t>
  </si>
  <si>
    <t>$/kWh</t>
  </si>
  <si>
    <t>Yield (kWh/kWp)</t>
  </si>
  <si>
    <t>6/31/2023</t>
  </si>
  <si>
    <t>EPC Price</t>
  </si>
  <si>
    <t>Scenario X</t>
  </si>
  <si>
    <t>Pricing sites individually</t>
  </si>
  <si>
    <r>
      <t xml:space="preserve">PPA Price (per kwh) [30% ITC] </t>
    </r>
    <r>
      <rPr>
        <b/>
        <u/>
        <sz val="10"/>
        <color theme="1"/>
        <rFont val="Calibri"/>
        <family val="2"/>
        <scheme val="minor"/>
      </rPr>
      <t>with CGB Financing</t>
    </r>
  </si>
  <si>
    <r>
      <t>per kwh change in PPA Price due to a 10bps decrease in CGB debt [30% ITC] -</t>
    </r>
    <r>
      <rPr>
        <b/>
        <u/>
        <sz val="10"/>
        <color theme="1"/>
        <rFont val="Calibri"/>
        <family val="2"/>
        <scheme val="minor"/>
      </rPr>
      <t xml:space="preserve"> with CGB Financing</t>
    </r>
  </si>
  <si>
    <r>
      <t xml:space="preserve">PPA Price (per kwh) [30% ITC] - </t>
    </r>
    <r>
      <rPr>
        <b/>
        <u/>
        <sz val="10"/>
        <color theme="1"/>
        <rFont val="Calibri"/>
        <family val="2"/>
        <scheme val="minor"/>
      </rPr>
      <t>without CGB Financing</t>
    </r>
  </si>
  <si>
    <t>Scenario Y</t>
  </si>
  <si>
    <t>Portfolio Pricing</t>
  </si>
  <si>
    <t>Portfolio Pricing without DOT Carport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</si>
</sst>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.000_);[Red]\(&quot;$&quot;#,##0.000\)"/>
    <numFmt numFmtId="167" formatCode="&quot;$&quot;#,##0.0000"/>
    <numFmt numFmtId="168" formatCode="&quot;$&quot;#,##0.000_);\(&quot;$&quot;#,##0.000\);\ &quot;$&quot;\ &quot;-&quot;_);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43" fontId="2" fillId="0" borderId="0" xfId="1" applyFont="1" applyAlignment="1">
      <alignment vertical="center" readingOrder="1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 readingOrder="1"/>
    </xf>
    <xf numFmtId="1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14" fontId="0" fillId="0" borderId="0" xfId="0" applyNumberFormat="1"/>
    <xf numFmtId="0" fontId="7" fillId="0" borderId="0" xfId="0" applyFont="1"/>
    <xf numFmtId="0" fontId="1" fillId="0" borderId="0" xfId="0" applyFont="1" applyFill="1" applyAlignment="1">
      <alignment vertical="center" readingOrder="1"/>
    </xf>
    <xf numFmtId="0" fontId="0" fillId="0" borderId="0" xfId="0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6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 readingOrder="1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readingOrder="1"/>
    </xf>
    <xf numFmtId="164" fontId="2" fillId="0" borderId="0" xfId="1" applyNumberFormat="1" applyFont="1" applyFill="1" applyAlignment="1">
      <alignment vertical="center" readingOrder="1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3">
    <cellStyle name="Comma" xfId="1" builtinId="3"/>
    <cellStyle name="Dollar (3 Dec)" xfId="2" xr:uid="{0BE198BB-5C73-4BBF-A0C8-BEAE38E850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C3BB-4936-465D-8127-5DA2A44E292C}">
  <dimension ref="A1:O26"/>
  <sheetViews>
    <sheetView tabSelected="1" zoomScale="80" zoomScaleNormal="80" workbookViewId="0">
      <pane xSplit="2" ySplit="6" topLeftCell="E7" activePane="bottomRight" state="frozen"/>
      <selection pane="topRight" activeCell="C1" sqref="C1"/>
      <selection pane="bottomLeft" activeCell="A5" sqref="A5"/>
      <selection pane="bottomRight" activeCell="M4" sqref="M4"/>
    </sheetView>
  </sheetViews>
  <sheetFormatPr defaultColWidth="8.81640625" defaultRowHeight="14.5" x14ac:dyDescent="0.35"/>
  <cols>
    <col min="1" max="1" width="35.81640625" style="16" customWidth="1"/>
    <col min="2" max="2" width="9.54296875" style="16" bestFit="1" customWidth="1"/>
    <col min="3" max="14" width="15.453125" style="16" customWidth="1"/>
    <col min="15" max="15" width="20.54296875" style="16" customWidth="1"/>
    <col min="16" max="16" width="17.36328125" style="16" customWidth="1"/>
    <col min="17" max="16384" width="8.81640625" style="16"/>
  </cols>
  <sheetData>
    <row r="1" spans="1:15" x14ac:dyDescent="0.35">
      <c r="A1" s="20" t="s">
        <v>52</v>
      </c>
      <c r="C1" s="20" t="s">
        <v>53</v>
      </c>
    </row>
    <row r="3" spans="1:15" ht="52" x14ac:dyDescent="0.35">
      <c r="A3" s="1" t="s">
        <v>25</v>
      </c>
      <c r="C3" s="2" t="s">
        <v>5</v>
      </c>
      <c r="D3" s="2" t="s">
        <v>5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5</v>
      </c>
      <c r="J3" s="2" t="s">
        <v>6</v>
      </c>
      <c r="K3" s="2" t="s">
        <v>4</v>
      </c>
      <c r="L3" s="2" t="s">
        <v>6</v>
      </c>
      <c r="M3" s="2" t="s">
        <v>4</v>
      </c>
      <c r="N3" s="2" t="s">
        <v>4</v>
      </c>
      <c r="O3" s="2" t="s">
        <v>44</v>
      </c>
    </row>
    <row r="4" spans="1:15" ht="39" x14ac:dyDescent="0.35">
      <c r="A4" s="1" t="s">
        <v>26</v>
      </c>
      <c r="C4" s="2" t="s">
        <v>17</v>
      </c>
      <c r="D4" s="2" t="s">
        <v>18</v>
      </c>
      <c r="E4" s="2" t="s">
        <v>8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15</v>
      </c>
      <c r="K4" s="2" t="s">
        <v>16</v>
      </c>
      <c r="L4" s="2" t="s">
        <v>14</v>
      </c>
      <c r="M4" s="2" t="s">
        <v>7</v>
      </c>
      <c r="N4" s="2" t="s">
        <v>9</v>
      </c>
      <c r="O4" s="2"/>
    </row>
    <row r="5" spans="1:15" ht="15" thickBot="1" x14ac:dyDescent="0.4">
      <c r="A5" s="1" t="s">
        <v>27</v>
      </c>
      <c r="B5" s="1"/>
      <c r="C5" s="3" t="s">
        <v>24</v>
      </c>
      <c r="D5" s="3" t="s">
        <v>21</v>
      </c>
      <c r="E5" s="3" t="s">
        <v>20</v>
      </c>
      <c r="F5" s="3" t="s">
        <v>21</v>
      </c>
      <c r="G5" s="3" t="s">
        <v>21</v>
      </c>
      <c r="H5" s="3" t="s">
        <v>21</v>
      </c>
      <c r="I5" s="3" t="s">
        <v>22</v>
      </c>
      <c r="J5" s="3" t="s">
        <v>23</v>
      </c>
      <c r="K5" s="3" t="s">
        <v>21</v>
      </c>
      <c r="L5" s="3" t="s">
        <v>19</v>
      </c>
      <c r="M5" s="3" t="s">
        <v>19</v>
      </c>
      <c r="N5" s="3" t="s">
        <v>19</v>
      </c>
      <c r="O5" s="3">
        <v>0</v>
      </c>
    </row>
    <row r="6" spans="1:15" ht="52.5" thickBot="1" x14ac:dyDescent="0.4">
      <c r="A6" s="17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39</v>
      </c>
      <c r="J6" s="4" t="s">
        <v>38</v>
      </c>
      <c r="K6" s="4" t="s">
        <v>40</v>
      </c>
      <c r="L6" s="4" t="s">
        <v>41</v>
      </c>
      <c r="M6" s="4" t="s">
        <v>42</v>
      </c>
      <c r="N6" s="4" t="s">
        <v>43</v>
      </c>
      <c r="O6" s="4"/>
    </row>
    <row r="7" spans="1:15" x14ac:dyDescent="0.35">
      <c r="A7" s="5" t="s">
        <v>0</v>
      </c>
      <c r="C7" s="17">
        <v>100</v>
      </c>
      <c r="D7" s="17">
        <v>100</v>
      </c>
      <c r="E7" s="17">
        <v>700</v>
      </c>
      <c r="F7" s="17">
        <v>300</v>
      </c>
      <c r="G7" s="17">
        <v>500</v>
      </c>
      <c r="H7" s="17">
        <v>600</v>
      </c>
      <c r="I7" s="17">
        <v>950</v>
      </c>
      <c r="J7" s="17">
        <v>850</v>
      </c>
      <c r="K7" s="17">
        <v>700</v>
      </c>
      <c r="L7" s="17">
        <v>1700</v>
      </c>
      <c r="M7" s="17">
        <v>450</v>
      </c>
      <c r="N7" s="17">
        <v>550</v>
      </c>
      <c r="O7" s="6">
        <v>7500</v>
      </c>
    </row>
    <row r="8" spans="1:15" x14ac:dyDescent="0.35">
      <c r="A8" s="21" t="s">
        <v>1</v>
      </c>
      <c r="B8" s="22"/>
      <c r="C8" s="23">
        <v>149.80000000000001</v>
      </c>
      <c r="D8" s="23">
        <v>149.69999999999999</v>
      </c>
      <c r="E8" s="23">
        <v>941.76</v>
      </c>
      <c r="F8" s="23">
        <v>440.64</v>
      </c>
      <c r="G8" s="23">
        <v>743.04</v>
      </c>
      <c r="H8" s="23">
        <v>743.04</v>
      </c>
      <c r="I8" s="23">
        <v>1261.44</v>
      </c>
      <c r="J8" s="23">
        <v>1080</v>
      </c>
      <c r="K8" s="23">
        <v>881.28</v>
      </c>
      <c r="L8" s="23">
        <v>2237.7600000000002</v>
      </c>
      <c r="M8" s="23">
        <v>604.79999999999995</v>
      </c>
      <c r="N8" s="23">
        <v>743.04</v>
      </c>
      <c r="O8" s="7">
        <v>9976.2999999999993</v>
      </c>
    </row>
    <row r="9" spans="1:15" x14ac:dyDescent="0.35">
      <c r="A9" s="21" t="s">
        <v>2</v>
      </c>
      <c r="B9" s="22"/>
      <c r="C9" s="24">
        <v>186145</v>
      </c>
      <c r="D9" s="24">
        <v>169713</v>
      </c>
      <c r="E9" s="24">
        <v>1036113</v>
      </c>
      <c r="F9" s="24">
        <v>486910</v>
      </c>
      <c r="G9" s="24">
        <v>795404</v>
      </c>
      <c r="H9" s="24">
        <v>839881</v>
      </c>
      <c r="I9" s="24">
        <v>1532222</v>
      </c>
      <c r="J9" s="24">
        <v>1205991</v>
      </c>
      <c r="K9" s="24">
        <v>984917</v>
      </c>
      <c r="L9" s="24">
        <v>2511416</v>
      </c>
      <c r="M9" s="24">
        <v>720580</v>
      </c>
      <c r="N9" s="24">
        <v>853434</v>
      </c>
      <c r="O9" s="9"/>
    </row>
    <row r="10" spans="1:15" x14ac:dyDescent="0.35">
      <c r="A10" s="21" t="s">
        <v>49</v>
      </c>
      <c r="B10" s="22"/>
      <c r="C10" s="24">
        <f>C9/C8</f>
        <v>1242.6234979973297</v>
      </c>
      <c r="D10" s="24">
        <f t="shared" ref="D10:N10" si="0">D9/D8</f>
        <v>1133.687374749499</v>
      </c>
      <c r="E10" s="24">
        <f t="shared" si="0"/>
        <v>1100.1879459734964</v>
      </c>
      <c r="F10" s="24">
        <f t="shared" si="0"/>
        <v>1105.0063543936094</v>
      </c>
      <c r="G10" s="24">
        <f t="shared" si="0"/>
        <v>1070.4726528854437</v>
      </c>
      <c r="H10" s="24">
        <f t="shared" si="0"/>
        <v>1130.3308031869078</v>
      </c>
      <c r="I10" s="24">
        <f t="shared" si="0"/>
        <v>1214.6610223236935</v>
      </c>
      <c r="J10" s="24">
        <f t="shared" si="0"/>
        <v>1116.6583333333333</v>
      </c>
      <c r="K10" s="24">
        <f t="shared" si="0"/>
        <v>1117.5982661583153</v>
      </c>
      <c r="L10" s="24">
        <f t="shared" si="0"/>
        <v>1122.2901472901472</v>
      </c>
      <c r="M10" s="24">
        <f t="shared" si="0"/>
        <v>1191.4351851851852</v>
      </c>
      <c r="N10" s="24">
        <f t="shared" si="0"/>
        <v>1148.5707364341085</v>
      </c>
      <c r="O10" s="9"/>
    </row>
    <row r="11" spans="1:15" x14ac:dyDescent="0.35">
      <c r="A11" s="25" t="s">
        <v>3</v>
      </c>
      <c r="B11" s="22"/>
      <c r="C11" s="26" t="s">
        <v>50</v>
      </c>
      <c r="D11" s="26">
        <v>45077</v>
      </c>
      <c r="E11" s="26">
        <v>45209</v>
      </c>
      <c r="F11" s="26">
        <v>45195</v>
      </c>
      <c r="G11" s="26">
        <v>45202</v>
      </c>
      <c r="H11" s="26">
        <v>45232</v>
      </c>
      <c r="I11" s="26">
        <v>45447</v>
      </c>
      <c r="J11" s="26">
        <v>45195</v>
      </c>
      <c r="K11" s="26">
        <v>45239</v>
      </c>
      <c r="L11" s="26">
        <v>45461</v>
      </c>
      <c r="M11" s="26">
        <v>45267</v>
      </c>
      <c r="N11" s="26">
        <v>45267</v>
      </c>
      <c r="O11" s="10"/>
    </row>
    <row r="12" spans="1:15" x14ac:dyDescent="0.35">
      <c r="A12" s="25" t="s">
        <v>45</v>
      </c>
      <c r="B12" s="22"/>
      <c r="C12" s="27">
        <v>0.06</v>
      </c>
      <c r="D12" s="27">
        <v>0.06</v>
      </c>
      <c r="E12" s="27">
        <v>0.06</v>
      </c>
      <c r="F12" s="27">
        <v>0.06</v>
      </c>
      <c r="G12" s="27">
        <v>0.06</v>
      </c>
      <c r="H12" s="27">
        <v>0.06</v>
      </c>
      <c r="I12" s="27">
        <v>0.06</v>
      </c>
      <c r="J12" s="27">
        <v>0.06</v>
      </c>
      <c r="K12" s="27">
        <v>0.06</v>
      </c>
      <c r="L12" s="27">
        <v>0.06</v>
      </c>
      <c r="M12" s="27">
        <v>0.06</v>
      </c>
      <c r="N12" s="27">
        <v>0.06</v>
      </c>
      <c r="O12" s="11"/>
    </row>
    <row r="13" spans="1:15" x14ac:dyDescent="0.35">
      <c r="A13" s="25" t="s">
        <v>29</v>
      </c>
      <c r="B13" s="22"/>
      <c r="C13" s="28">
        <v>9.3180000000000013E-2</v>
      </c>
      <c r="D13" s="28">
        <v>9.3180000000000013E-2</v>
      </c>
      <c r="E13" s="28">
        <v>5.8000000000000003E-2</v>
      </c>
      <c r="F13" s="28">
        <v>5.8000000000000003E-2</v>
      </c>
      <c r="G13" s="28">
        <v>5.8000000000000003E-2</v>
      </c>
      <c r="H13" s="28">
        <v>5.8000000000000003E-2</v>
      </c>
      <c r="I13" s="28">
        <v>5.8000000000000003E-2</v>
      </c>
      <c r="J13" s="28">
        <v>5.8000000000000003E-2</v>
      </c>
      <c r="K13" s="28">
        <v>5.8000000000000003E-2</v>
      </c>
      <c r="L13" s="28">
        <v>4.2000000000000003E-2</v>
      </c>
      <c r="M13" s="28">
        <v>5.8000000000000003E-2</v>
      </c>
      <c r="N13" s="28">
        <v>5.8000000000000003E-2</v>
      </c>
      <c r="O13" s="18"/>
    </row>
    <row r="14" spans="1:15" x14ac:dyDescent="0.35">
      <c r="A14" s="25" t="s">
        <v>28</v>
      </c>
      <c r="B14" s="22"/>
      <c r="C14" s="29">
        <v>136.38</v>
      </c>
      <c r="D14" s="29">
        <v>136.38</v>
      </c>
      <c r="E14" s="29">
        <v>1089</v>
      </c>
      <c r="F14" s="29">
        <v>467</v>
      </c>
      <c r="G14" s="29">
        <v>778</v>
      </c>
      <c r="H14" s="29">
        <v>980</v>
      </c>
      <c r="I14" s="29">
        <v>1553</v>
      </c>
      <c r="J14" s="30">
        <v>1205</v>
      </c>
      <c r="K14" s="29">
        <v>1154</v>
      </c>
      <c r="L14" s="29">
        <v>3078</v>
      </c>
      <c r="M14" s="29">
        <v>700</v>
      </c>
      <c r="N14" s="29">
        <v>855</v>
      </c>
      <c r="O14" s="12"/>
    </row>
    <row r="15" spans="1:15" x14ac:dyDescent="0.35">
      <c r="A15" s="31" t="s">
        <v>51</v>
      </c>
      <c r="B15" s="31" t="s">
        <v>30</v>
      </c>
      <c r="C15" s="32">
        <v>2.1033499999999998</v>
      </c>
      <c r="D15" s="32">
        <v>2.09185</v>
      </c>
      <c r="E15" s="32">
        <v>1.659</v>
      </c>
      <c r="F15" s="32">
        <v>1.74</v>
      </c>
      <c r="G15" s="32">
        <v>1.675</v>
      </c>
      <c r="H15" s="32">
        <v>1.6859999999999999</v>
      </c>
      <c r="I15" s="32">
        <v>1.84</v>
      </c>
      <c r="J15" s="32">
        <v>1.679</v>
      </c>
      <c r="K15" s="32">
        <v>1.665</v>
      </c>
      <c r="L15" s="32">
        <v>2.8719999999999999</v>
      </c>
      <c r="M15" s="32">
        <v>2.8719999999999999</v>
      </c>
      <c r="N15" s="32">
        <v>3.0019999999999998</v>
      </c>
      <c r="O15" s="11"/>
    </row>
    <row r="16" spans="1:15" x14ac:dyDescent="0.35">
      <c r="A16" s="31" t="s">
        <v>47</v>
      </c>
      <c r="B16" s="31" t="s">
        <v>48</v>
      </c>
      <c r="C16" s="32">
        <v>9.8619999999999999E-2</v>
      </c>
      <c r="D16" s="32">
        <v>0.113</v>
      </c>
      <c r="E16" s="32">
        <v>0.11301</v>
      </c>
      <c r="F16" s="32">
        <v>0.11301</v>
      </c>
      <c r="G16" s="32">
        <v>0.13672999999999999</v>
      </c>
      <c r="H16" s="32">
        <v>0.11532000000000001</v>
      </c>
      <c r="I16" s="32">
        <v>0.113</v>
      </c>
      <c r="J16" s="32">
        <v>9.8029814799612938E-2</v>
      </c>
      <c r="K16" s="32">
        <v>0.11532000000000001</v>
      </c>
      <c r="L16" s="32">
        <v>0.11310000000000001</v>
      </c>
      <c r="M16" s="32">
        <v>0.11301</v>
      </c>
      <c r="N16" s="32">
        <v>0.11307</v>
      </c>
    </row>
    <row r="17" spans="1:15" x14ac:dyDescent="0.35">
      <c r="A17" s="23" t="s">
        <v>46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5" x14ac:dyDescent="0.35">
      <c r="A18" s="25"/>
      <c r="B18" s="2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5"/>
    </row>
    <row r="19" spans="1:15" x14ac:dyDescent="0.35">
      <c r="C19" s="19"/>
    </row>
    <row r="20" spans="1:15" s="17" customFormat="1" ht="13" x14ac:dyDescent="0.35">
      <c r="A20" s="40"/>
      <c r="B20" s="40"/>
    </row>
    <row r="21" spans="1:15" s="37" customFormat="1" ht="13" x14ac:dyDescent="0.35">
      <c r="A21" s="41" t="s">
        <v>54</v>
      </c>
      <c r="B21" s="41"/>
      <c r="I21" s="38"/>
    </row>
    <row r="22" spans="1:15" s="17" customFormat="1" ht="26.5" customHeight="1" x14ac:dyDescent="0.35">
      <c r="A22" s="42" t="s">
        <v>55</v>
      </c>
      <c r="B22" s="42"/>
    </row>
    <row r="23" spans="1:15" s="17" customFormat="1" ht="13" x14ac:dyDescent="0.35">
      <c r="A23" s="39"/>
      <c r="B23" s="39"/>
    </row>
    <row r="24" spans="1:15" s="17" customFormat="1" ht="13" x14ac:dyDescent="0.35">
      <c r="A24" s="43" t="s">
        <v>56</v>
      </c>
      <c r="B24" s="43"/>
      <c r="I24" s="15"/>
    </row>
    <row r="26" spans="1:15" x14ac:dyDescent="0.35">
      <c r="A26" s="40"/>
      <c r="B26" s="40"/>
    </row>
  </sheetData>
  <mergeCells count="5">
    <mergeCell ref="A20:B20"/>
    <mergeCell ref="A21:B21"/>
    <mergeCell ref="A22:B22"/>
    <mergeCell ref="A24:B24"/>
    <mergeCell ref="A26:B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717B-8162-4415-AA75-1AC939F93A26}">
  <dimension ref="A1:O26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24" sqref="A21:B24"/>
    </sheetView>
  </sheetViews>
  <sheetFormatPr defaultColWidth="8.81640625" defaultRowHeight="14.5" x14ac:dyDescent="0.35"/>
  <cols>
    <col min="1" max="1" width="35.81640625" style="16" customWidth="1"/>
    <col min="2" max="2" width="9.54296875" style="16" bestFit="1" customWidth="1"/>
    <col min="3" max="14" width="15.453125" style="16" customWidth="1"/>
    <col min="15" max="15" width="20.54296875" style="16" customWidth="1"/>
    <col min="16" max="16" width="17.36328125" style="16" customWidth="1"/>
    <col min="17" max="16384" width="8.81640625" style="16"/>
  </cols>
  <sheetData>
    <row r="1" spans="1:15" x14ac:dyDescent="0.35">
      <c r="A1" s="20" t="s">
        <v>57</v>
      </c>
      <c r="C1" s="20" t="s">
        <v>58</v>
      </c>
    </row>
    <row r="3" spans="1:15" ht="52" x14ac:dyDescent="0.35">
      <c r="A3" s="1" t="s">
        <v>25</v>
      </c>
      <c r="C3" s="2" t="s">
        <v>5</v>
      </c>
      <c r="D3" s="2" t="s">
        <v>5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5</v>
      </c>
      <c r="J3" s="2" t="s">
        <v>6</v>
      </c>
      <c r="K3" s="2" t="s">
        <v>4</v>
      </c>
      <c r="L3" s="2" t="s">
        <v>6</v>
      </c>
      <c r="M3" s="2" t="s">
        <v>4</v>
      </c>
      <c r="N3" s="2" t="s">
        <v>4</v>
      </c>
      <c r="O3" s="2" t="s">
        <v>44</v>
      </c>
    </row>
    <row r="4" spans="1:15" ht="39" x14ac:dyDescent="0.35">
      <c r="A4" s="1" t="s">
        <v>26</v>
      </c>
      <c r="C4" s="2" t="s">
        <v>17</v>
      </c>
      <c r="D4" s="2" t="s">
        <v>18</v>
      </c>
      <c r="E4" s="2" t="s">
        <v>8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15</v>
      </c>
      <c r="K4" s="2" t="s">
        <v>16</v>
      </c>
      <c r="L4" s="2" t="s">
        <v>14</v>
      </c>
      <c r="M4" s="2" t="s">
        <v>7</v>
      </c>
      <c r="N4" s="2" t="s">
        <v>9</v>
      </c>
      <c r="O4" s="2"/>
    </row>
    <row r="5" spans="1:15" ht="15" thickBot="1" x14ac:dyDescent="0.4">
      <c r="A5" s="1" t="s">
        <v>27</v>
      </c>
      <c r="B5" s="1"/>
      <c r="C5" s="3" t="s">
        <v>24</v>
      </c>
      <c r="D5" s="3" t="s">
        <v>21</v>
      </c>
      <c r="E5" s="3" t="s">
        <v>20</v>
      </c>
      <c r="F5" s="3" t="s">
        <v>21</v>
      </c>
      <c r="G5" s="3" t="s">
        <v>21</v>
      </c>
      <c r="H5" s="3" t="s">
        <v>21</v>
      </c>
      <c r="I5" s="3" t="s">
        <v>22</v>
      </c>
      <c r="J5" s="3" t="s">
        <v>23</v>
      </c>
      <c r="K5" s="3" t="s">
        <v>21</v>
      </c>
      <c r="L5" s="3" t="s">
        <v>19</v>
      </c>
      <c r="M5" s="3" t="s">
        <v>19</v>
      </c>
      <c r="N5" s="3" t="s">
        <v>19</v>
      </c>
      <c r="O5" s="3">
        <v>0</v>
      </c>
    </row>
    <row r="6" spans="1:15" ht="52.5" thickBot="1" x14ac:dyDescent="0.4">
      <c r="A6" s="17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39</v>
      </c>
      <c r="J6" s="4" t="s">
        <v>38</v>
      </c>
      <c r="K6" s="4" t="s">
        <v>40</v>
      </c>
      <c r="L6" s="4" t="s">
        <v>41</v>
      </c>
      <c r="M6" s="4" t="s">
        <v>42</v>
      </c>
      <c r="N6" s="4" t="s">
        <v>43</v>
      </c>
      <c r="O6" s="4"/>
    </row>
    <row r="7" spans="1:15" x14ac:dyDescent="0.35">
      <c r="A7" s="5" t="s">
        <v>0</v>
      </c>
      <c r="C7" s="17">
        <v>100</v>
      </c>
      <c r="D7" s="17">
        <v>100</v>
      </c>
      <c r="E7" s="17">
        <v>700</v>
      </c>
      <c r="F7" s="17">
        <v>300</v>
      </c>
      <c r="G7" s="17">
        <v>500</v>
      </c>
      <c r="H7" s="17">
        <v>600</v>
      </c>
      <c r="I7" s="17">
        <v>950</v>
      </c>
      <c r="J7" s="17">
        <v>850</v>
      </c>
      <c r="K7" s="17">
        <v>700</v>
      </c>
      <c r="L7" s="17">
        <v>1700</v>
      </c>
      <c r="M7" s="17">
        <v>450</v>
      </c>
      <c r="N7" s="17">
        <v>550</v>
      </c>
      <c r="O7" s="6">
        <v>7500</v>
      </c>
    </row>
    <row r="8" spans="1:15" x14ac:dyDescent="0.35">
      <c r="A8" s="5" t="s">
        <v>1</v>
      </c>
      <c r="C8" s="17">
        <v>149.80000000000001</v>
      </c>
      <c r="D8" s="17">
        <v>149.69999999999999</v>
      </c>
      <c r="E8" s="17">
        <v>941.76</v>
      </c>
      <c r="F8" s="17">
        <v>440.64</v>
      </c>
      <c r="G8" s="17">
        <v>743.04</v>
      </c>
      <c r="H8" s="17">
        <v>743.04</v>
      </c>
      <c r="I8" s="17">
        <v>1261.44</v>
      </c>
      <c r="J8" s="17">
        <v>1080</v>
      </c>
      <c r="K8" s="17">
        <v>881.28</v>
      </c>
      <c r="L8" s="17">
        <v>2237.7600000000002</v>
      </c>
      <c r="M8" s="17">
        <v>604.79999999999995</v>
      </c>
      <c r="N8" s="17">
        <v>743.04</v>
      </c>
      <c r="O8" s="7">
        <v>9976.2999999999993</v>
      </c>
    </row>
    <row r="9" spans="1:15" x14ac:dyDescent="0.35">
      <c r="A9" s="5" t="s">
        <v>2</v>
      </c>
      <c r="C9" s="8">
        <v>186145</v>
      </c>
      <c r="D9" s="8">
        <v>169713</v>
      </c>
      <c r="E9" s="8">
        <v>1036113</v>
      </c>
      <c r="F9" s="8">
        <v>486910</v>
      </c>
      <c r="G9" s="8">
        <v>795404</v>
      </c>
      <c r="H9" s="8">
        <v>839881</v>
      </c>
      <c r="I9" s="8">
        <v>1532222</v>
      </c>
      <c r="J9" s="8">
        <v>1205991</v>
      </c>
      <c r="K9" s="8">
        <v>984917</v>
      </c>
      <c r="L9" s="8">
        <v>2511416</v>
      </c>
      <c r="M9" s="8">
        <v>720580</v>
      </c>
      <c r="N9" s="8">
        <v>853434</v>
      </c>
      <c r="O9" s="9"/>
    </row>
    <row r="10" spans="1:15" x14ac:dyDescent="0.35">
      <c r="A10" s="5" t="s">
        <v>49</v>
      </c>
      <c r="C10" s="24">
        <f>C9/C8</f>
        <v>1242.6234979973297</v>
      </c>
      <c r="D10" s="24">
        <f t="shared" ref="D10:N10" si="0">D9/D8</f>
        <v>1133.687374749499</v>
      </c>
      <c r="E10" s="24">
        <f t="shared" si="0"/>
        <v>1100.1879459734964</v>
      </c>
      <c r="F10" s="24">
        <f t="shared" si="0"/>
        <v>1105.0063543936094</v>
      </c>
      <c r="G10" s="24">
        <f t="shared" si="0"/>
        <v>1070.4726528854437</v>
      </c>
      <c r="H10" s="24">
        <f t="shared" si="0"/>
        <v>1130.3308031869078</v>
      </c>
      <c r="I10" s="24">
        <f t="shared" si="0"/>
        <v>1214.6610223236935</v>
      </c>
      <c r="J10" s="24">
        <f t="shared" si="0"/>
        <v>1116.6583333333333</v>
      </c>
      <c r="K10" s="24">
        <f t="shared" si="0"/>
        <v>1117.5982661583153</v>
      </c>
      <c r="L10" s="24">
        <f t="shared" si="0"/>
        <v>1122.2901472901472</v>
      </c>
      <c r="M10" s="24">
        <f t="shared" si="0"/>
        <v>1191.4351851851852</v>
      </c>
      <c r="N10" s="24">
        <f t="shared" si="0"/>
        <v>1148.5707364341085</v>
      </c>
      <c r="O10" s="33"/>
    </row>
    <row r="11" spans="1:15" x14ac:dyDescent="0.35">
      <c r="A11" s="1" t="s">
        <v>3</v>
      </c>
      <c r="C11" s="26" t="s">
        <v>50</v>
      </c>
      <c r="D11" s="26">
        <v>45077</v>
      </c>
      <c r="E11" s="26">
        <v>45209</v>
      </c>
      <c r="F11" s="26">
        <v>45195</v>
      </c>
      <c r="G11" s="26">
        <v>45202</v>
      </c>
      <c r="H11" s="26">
        <v>45232</v>
      </c>
      <c r="I11" s="26">
        <v>45447</v>
      </c>
      <c r="J11" s="26">
        <v>45195</v>
      </c>
      <c r="K11" s="26">
        <v>45239</v>
      </c>
      <c r="L11" s="26">
        <v>45461</v>
      </c>
      <c r="M11" s="26">
        <v>45267</v>
      </c>
      <c r="N11" s="26">
        <v>45267</v>
      </c>
      <c r="O11" s="34"/>
    </row>
    <row r="12" spans="1:15" x14ac:dyDescent="0.35">
      <c r="A12" s="1" t="s">
        <v>45</v>
      </c>
      <c r="C12" s="27">
        <v>0.06</v>
      </c>
      <c r="D12" s="27">
        <v>0.06</v>
      </c>
      <c r="E12" s="27">
        <v>0.06</v>
      </c>
      <c r="F12" s="27">
        <v>0.06</v>
      </c>
      <c r="G12" s="27">
        <v>0.06</v>
      </c>
      <c r="H12" s="27">
        <v>0.06</v>
      </c>
      <c r="I12" s="27">
        <v>0.06</v>
      </c>
      <c r="J12" s="27">
        <v>0.06</v>
      </c>
      <c r="K12" s="27">
        <v>0.06</v>
      </c>
      <c r="L12" s="27">
        <v>0.06</v>
      </c>
      <c r="M12" s="27">
        <v>0.06</v>
      </c>
      <c r="N12" s="27">
        <v>0.06</v>
      </c>
      <c r="O12" s="27"/>
    </row>
    <row r="13" spans="1:15" x14ac:dyDescent="0.35">
      <c r="A13" s="1" t="s">
        <v>29</v>
      </c>
      <c r="C13" s="28">
        <v>9.3180000000000013E-2</v>
      </c>
      <c r="D13" s="28">
        <v>9.3180000000000013E-2</v>
      </c>
      <c r="E13" s="28">
        <v>5.8000000000000003E-2</v>
      </c>
      <c r="F13" s="28">
        <v>5.8000000000000003E-2</v>
      </c>
      <c r="G13" s="28">
        <v>5.8000000000000003E-2</v>
      </c>
      <c r="H13" s="28">
        <v>5.8000000000000003E-2</v>
      </c>
      <c r="I13" s="28">
        <v>5.8000000000000003E-2</v>
      </c>
      <c r="J13" s="28">
        <v>5.8000000000000003E-2</v>
      </c>
      <c r="K13" s="28">
        <v>5.8000000000000003E-2</v>
      </c>
      <c r="L13" s="28">
        <v>4.2000000000000003E-2</v>
      </c>
      <c r="M13" s="28">
        <v>5.8000000000000003E-2</v>
      </c>
      <c r="N13" s="28">
        <v>5.8000000000000003E-2</v>
      </c>
      <c r="O13" s="28"/>
    </row>
    <row r="14" spans="1:15" x14ac:dyDescent="0.35">
      <c r="A14" s="1" t="s">
        <v>28</v>
      </c>
      <c r="C14" s="29">
        <v>136.38</v>
      </c>
      <c r="D14" s="29">
        <v>136.38</v>
      </c>
      <c r="E14" s="29">
        <v>1089</v>
      </c>
      <c r="F14" s="29">
        <v>467</v>
      </c>
      <c r="G14" s="29">
        <v>778</v>
      </c>
      <c r="H14" s="29">
        <v>980</v>
      </c>
      <c r="I14" s="29">
        <v>1553</v>
      </c>
      <c r="J14" s="30">
        <v>1205</v>
      </c>
      <c r="K14" s="29">
        <v>1154</v>
      </c>
      <c r="L14" s="29">
        <v>3078</v>
      </c>
      <c r="M14" s="29">
        <v>700</v>
      </c>
      <c r="N14" s="29">
        <v>855</v>
      </c>
      <c r="O14" s="29"/>
    </row>
    <row r="15" spans="1:15" x14ac:dyDescent="0.35">
      <c r="A15" s="13" t="s">
        <v>51</v>
      </c>
      <c r="B15" s="13" t="s">
        <v>30</v>
      </c>
      <c r="C15" s="32">
        <v>2.1033499999999998</v>
      </c>
      <c r="D15" s="32">
        <v>2.09185</v>
      </c>
      <c r="E15" s="32">
        <v>2.1663678571428568</v>
      </c>
      <c r="F15" s="32">
        <v>2.1663678571428568</v>
      </c>
      <c r="G15" s="32">
        <v>2.1663678571428568</v>
      </c>
      <c r="H15" s="32">
        <v>2.1663678571428568</v>
      </c>
      <c r="I15" s="32">
        <v>2.1663678571428568</v>
      </c>
      <c r="J15" s="32">
        <v>2.1663678571428568</v>
      </c>
      <c r="K15" s="32">
        <v>2.1663678571428568</v>
      </c>
      <c r="L15" s="32">
        <v>2.1663678571428568</v>
      </c>
      <c r="M15" s="32">
        <v>2.1663678571428568</v>
      </c>
      <c r="N15" s="32">
        <v>2.1663678571428568</v>
      </c>
      <c r="O15" s="27"/>
    </row>
    <row r="16" spans="1:15" x14ac:dyDescent="0.35">
      <c r="A16" s="13" t="s">
        <v>47</v>
      </c>
      <c r="B16" s="13" t="s">
        <v>48</v>
      </c>
      <c r="C16" s="14">
        <v>9.8619999999999999E-2</v>
      </c>
      <c r="D16" s="14">
        <v>0.113</v>
      </c>
      <c r="E16" s="14">
        <v>0.11301</v>
      </c>
      <c r="F16" s="14">
        <v>0.11301</v>
      </c>
      <c r="G16" s="14">
        <v>0.13672999999999999</v>
      </c>
      <c r="H16" s="14">
        <v>0.11532000000000001</v>
      </c>
      <c r="I16" s="14">
        <v>0.113</v>
      </c>
      <c r="J16" s="14">
        <v>9.8029814799612938E-2</v>
      </c>
      <c r="K16" s="14">
        <v>0.11532000000000001</v>
      </c>
      <c r="L16" s="14">
        <v>0.11310000000000001</v>
      </c>
      <c r="M16" s="14">
        <v>0.11301</v>
      </c>
      <c r="N16" s="14">
        <v>0.11307</v>
      </c>
    </row>
    <row r="17" spans="1:15" x14ac:dyDescent="0.35">
      <c r="A17" s="17" t="s">
        <v>46</v>
      </c>
    </row>
    <row r="18" spans="1:15" x14ac:dyDescent="0.35">
      <c r="A18" s="1"/>
      <c r="B18" s="1"/>
      <c r="O18" s="15"/>
    </row>
    <row r="19" spans="1:15" x14ac:dyDescent="0.35">
      <c r="C19" s="19"/>
    </row>
    <row r="20" spans="1:15" s="17" customFormat="1" ht="13" x14ac:dyDescent="0.35">
      <c r="A20" s="40"/>
      <c r="B20" s="40"/>
    </row>
    <row r="21" spans="1:15" s="37" customFormat="1" ht="13" x14ac:dyDescent="0.35">
      <c r="A21" s="41" t="s">
        <v>54</v>
      </c>
      <c r="B21" s="41"/>
      <c r="I21" s="38"/>
    </row>
    <row r="22" spans="1:15" s="17" customFormat="1" ht="26.5" customHeight="1" x14ac:dyDescent="0.35">
      <c r="A22" s="42" t="s">
        <v>55</v>
      </c>
      <c r="B22" s="42"/>
    </row>
    <row r="23" spans="1:15" s="17" customFormat="1" ht="13" x14ac:dyDescent="0.35">
      <c r="A23" s="39"/>
      <c r="B23" s="39"/>
    </row>
    <row r="24" spans="1:15" s="17" customFormat="1" ht="13" x14ac:dyDescent="0.35">
      <c r="A24" s="43" t="s">
        <v>56</v>
      </c>
      <c r="B24" s="43"/>
      <c r="I24" s="15"/>
    </row>
    <row r="26" spans="1:15" x14ac:dyDescent="0.35">
      <c r="A26" s="40"/>
      <c r="B26" s="40"/>
    </row>
  </sheetData>
  <mergeCells count="5">
    <mergeCell ref="A20:B20"/>
    <mergeCell ref="A21:B21"/>
    <mergeCell ref="A22:B22"/>
    <mergeCell ref="A24:B24"/>
    <mergeCell ref="A26:B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5E3C-C6DE-45C4-AD2A-9D51010BAE4C}">
  <dimension ref="A1:N26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H23" sqref="H23"/>
    </sheetView>
  </sheetViews>
  <sheetFormatPr defaultColWidth="8.81640625" defaultRowHeight="14.5" x14ac:dyDescent="0.35"/>
  <cols>
    <col min="1" max="1" width="35.81640625" style="16" customWidth="1"/>
    <col min="2" max="2" width="9.54296875" style="16" bestFit="1" customWidth="1"/>
    <col min="3" max="13" width="15.453125" style="16" customWidth="1"/>
    <col min="14" max="14" width="20.54296875" style="16" customWidth="1"/>
    <col min="15" max="15" width="17.36328125" style="16" customWidth="1"/>
    <col min="16" max="16384" width="8.81640625" style="16"/>
  </cols>
  <sheetData>
    <row r="1" spans="1:14" x14ac:dyDescent="0.35">
      <c r="A1" s="20" t="s">
        <v>57</v>
      </c>
      <c r="C1" s="20" t="s">
        <v>59</v>
      </c>
    </row>
    <row r="3" spans="1:14" ht="52" x14ac:dyDescent="0.35">
      <c r="A3" s="1" t="s">
        <v>25</v>
      </c>
      <c r="C3" s="2" t="s">
        <v>5</v>
      </c>
      <c r="D3" s="2" t="s">
        <v>5</v>
      </c>
      <c r="E3" s="2" t="s">
        <v>4</v>
      </c>
      <c r="F3" s="2" t="s">
        <v>4</v>
      </c>
      <c r="G3" s="2" t="s">
        <v>4</v>
      </c>
      <c r="H3" s="2" t="s">
        <v>4</v>
      </c>
      <c r="I3" s="2" t="s">
        <v>5</v>
      </c>
      <c r="J3" s="2" t="s">
        <v>6</v>
      </c>
      <c r="K3" s="2" t="s">
        <v>4</v>
      </c>
      <c r="L3" s="2" t="s">
        <v>4</v>
      </c>
      <c r="M3" s="2" t="s">
        <v>4</v>
      </c>
      <c r="N3" s="2" t="s">
        <v>44</v>
      </c>
    </row>
    <row r="4" spans="1:14" ht="39" x14ac:dyDescent="0.35">
      <c r="A4" s="1" t="s">
        <v>26</v>
      </c>
      <c r="C4" s="2" t="s">
        <v>17</v>
      </c>
      <c r="D4" s="2" t="s">
        <v>18</v>
      </c>
      <c r="E4" s="2" t="s">
        <v>8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15</v>
      </c>
      <c r="K4" s="2" t="s">
        <v>16</v>
      </c>
      <c r="L4" s="2" t="s">
        <v>7</v>
      </c>
      <c r="M4" s="2" t="s">
        <v>9</v>
      </c>
      <c r="N4" s="2"/>
    </row>
    <row r="5" spans="1:14" ht="15" thickBot="1" x14ac:dyDescent="0.4">
      <c r="A5" s="1" t="s">
        <v>27</v>
      </c>
      <c r="B5" s="1"/>
      <c r="C5" s="3" t="s">
        <v>24</v>
      </c>
      <c r="D5" s="3" t="s">
        <v>21</v>
      </c>
      <c r="E5" s="3" t="s">
        <v>20</v>
      </c>
      <c r="F5" s="3" t="s">
        <v>21</v>
      </c>
      <c r="G5" s="3" t="s">
        <v>21</v>
      </c>
      <c r="H5" s="3" t="s">
        <v>21</v>
      </c>
      <c r="I5" s="3" t="s">
        <v>22</v>
      </c>
      <c r="J5" s="3" t="s">
        <v>23</v>
      </c>
      <c r="K5" s="3" t="s">
        <v>21</v>
      </c>
      <c r="L5" s="3" t="s">
        <v>19</v>
      </c>
      <c r="M5" s="3" t="s">
        <v>19</v>
      </c>
      <c r="N5" s="3"/>
    </row>
    <row r="6" spans="1:14" ht="52.5" thickBot="1" x14ac:dyDescent="0.4">
      <c r="A6" s="17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39</v>
      </c>
      <c r="J6" s="4" t="s">
        <v>38</v>
      </c>
      <c r="K6" s="4" t="s">
        <v>40</v>
      </c>
      <c r="L6" s="4" t="s">
        <v>42</v>
      </c>
      <c r="M6" s="4" t="s">
        <v>43</v>
      </c>
      <c r="N6" s="4"/>
    </row>
    <row r="7" spans="1:14" x14ac:dyDescent="0.35">
      <c r="A7" s="5" t="s">
        <v>0</v>
      </c>
      <c r="C7" s="23">
        <v>100</v>
      </c>
      <c r="D7" s="23">
        <v>100</v>
      </c>
      <c r="E7" s="23">
        <v>700</v>
      </c>
      <c r="F7" s="23">
        <v>300</v>
      </c>
      <c r="G7" s="23">
        <v>500</v>
      </c>
      <c r="H7" s="23">
        <v>600</v>
      </c>
      <c r="I7" s="23">
        <v>950</v>
      </c>
      <c r="J7" s="23">
        <v>850</v>
      </c>
      <c r="K7" s="23">
        <v>700</v>
      </c>
      <c r="L7" s="23">
        <v>450</v>
      </c>
      <c r="M7" s="23">
        <v>550</v>
      </c>
      <c r="N7" s="35">
        <f>SUM(C7:M7)</f>
        <v>5800</v>
      </c>
    </row>
    <row r="8" spans="1:14" x14ac:dyDescent="0.35">
      <c r="A8" s="5" t="s">
        <v>1</v>
      </c>
      <c r="C8" s="23">
        <v>149.80000000000001</v>
      </c>
      <c r="D8" s="23">
        <v>149.69999999999999</v>
      </c>
      <c r="E8" s="23">
        <v>941.76</v>
      </c>
      <c r="F8" s="23">
        <v>440.64</v>
      </c>
      <c r="G8" s="23">
        <v>743.04</v>
      </c>
      <c r="H8" s="23">
        <v>743.04</v>
      </c>
      <c r="I8" s="23">
        <v>1261.44</v>
      </c>
      <c r="J8" s="23">
        <v>1080</v>
      </c>
      <c r="K8" s="23">
        <v>881.28</v>
      </c>
      <c r="L8" s="23">
        <v>604.79999999999995</v>
      </c>
      <c r="M8" s="23">
        <v>743.04</v>
      </c>
      <c r="N8" s="36">
        <f>SUM(C8:M8)</f>
        <v>7738.54</v>
      </c>
    </row>
    <row r="9" spans="1:14" x14ac:dyDescent="0.35">
      <c r="A9" s="5" t="s">
        <v>2</v>
      </c>
      <c r="C9" s="24">
        <v>186145</v>
      </c>
      <c r="D9" s="24">
        <v>169713</v>
      </c>
      <c r="E9" s="24">
        <v>1036113</v>
      </c>
      <c r="F9" s="24">
        <v>486910</v>
      </c>
      <c r="G9" s="24">
        <v>795404</v>
      </c>
      <c r="H9" s="24">
        <v>839881</v>
      </c>
      <c r="I9" s="24">
        <v>1532222</v>
      </c>
      <c r="J9" s="24">
        <v>1205991</v>
      </c>
      <c r="K9" s="24">
        <v>984917</v>
      </c>
      <c r="L9" s="24">
        <v>720580</v>
      </c>
      <c r="M9" s="24">
        <v>853434</v>
      </c>
      <c r="N9" s="33"/>
    </row>
    <row r="10" spans="1:14" x14ac:dyDescent="0.35">
      <c r="A10" s="5" t="s">
        <v>49</v>
      </c>
      <c r="C10" s="24">
        <f>C9/C8</f>
        <v>1242.6234979973297</v>
      </c>
      <c r="D10" s="24">
        <f t="shared" ref="D10:M10" si="0">D9/D8</f>
        <v>1133.687374749499</v>
      </c>
      <c r="E10" s="24">
        <f t="shared" si="0"/>
        <v>1100.1879459734964</v>
      </c>
      <c r="F10" s="24">
        <f t="shared" si="0"/>
        <v>1105.0063543936094</v>
      </c>
      <c r="G10" s="24">
        <f t="shared" si="0"/>
        <v>1070.4726528854437</v>
      </c>
      <c r="H10" s="24">
        <f t="shared" si="0"/>
        <v>1130.3308031869078</v>
      </c>
      <c r="I10" s="24">
        <f t="shared" si="0"/>
        <v>1214.6610223236935</v>
      </c>
      <c r="J10" s="24">
        <f t="shared" si="0"/>
        <v>1116.6583333333333</v>
      </c>
      <c r="K10" s="24">
        <f t="shared" si="0"/>
        <v>1117.5982661583153</v>
      </c>
      <c r="L10" s="24">
        <f t="shared" si="0"/>
        <v>1191.4351851851852</v>
      </c>
      <c r="M10" s="24">
        <f t="shared" si="0"/>
        <v>1148.5707364341085</v>
      </c>
      <c r="N10" s="33"/>
    </row>
    <row r="11" spans="1:14" x14ac:dyDescent="0.35">
      <c r="A11" s="1" t="s">
        <v>3</v>
      </c>
      <c r="C11" s="26" t="s">
        <v>50</v>
      </c>
      <c r="D11" s="26">
        <v>45077</v>
      </c>
      <c r="E11" s="26">
        <v>45209</v>
      </c>
      <c r="F11" s="26">
        <v>45195</v>
      </c>
      <c r="G11" s="26">
        <v>45202</v>
      </c>
      <c r="H11" s="26">
        <v>45232</v>
      </c>
      <c r="I11" s="26">
        <v>45447</v>
      </c>
      <c r="J11" s="26">
        <v>45195</v>
      </c>
      <c r="K11" s="26">
        <v>45239</v>
      </c>
      <c r="L11" s="26">
        <v>45267</v>
      </c>
      <c r="M11" s="26">
        <v>45267</v>
      </c>
      <c r="N11" s="34"/>
    </row>
    <row r="12" spans="1:14" x14ac:dyDescent="0.35">
      <c r="A12" s="1" t="s">
        <v>45</v>
      </c>
      <c r="C12" s="27">
        <v>0.06</v>
      </c>
      <c r="D12" s="27">
        <v>0.06</v>
      </c>
      <c r="E12" s="27">
        <v>0.06</v>
      </c>
      <c r="F12" s="27">
        <v>0.06</v>
      </c>
      <c r="G12" s="27">
        <v>0.06</v>
      </c>
      <c r="H12" s="27">
        <v>0.06</v>
      </c>
      <c r="I12" s="27">
        <v>0.06</v>
      </c>
      <c r="J12" s="27">
        <v>0.06</v>
      </c>
      <c r="K12" s="27">
        <v>0.06</v>
      </c>
      <c r="L12" s="27">
        <v>0.06</v>
      </c>
      <c r="M12" s="27">
        <v>0.06</v>
      </c>
      <c r="N12" s="27"/>
    </row>
    <row r="13" spans="1:14" x14ac:dyDescent="0.35">
      <c r="A13" s="1" t="s">
        <v>29</v>
      </c>
      <c r="C13" s="28">
        <v>9.3180000000000013E-2</v>
      </c>
      <c r="D13" s="28">
        <v>9.3180000000000013E-2</v>
      </c>
      <c r="E13" s="28">
        <v>5.8000000000000003E-2</v>
      </c>
      <c r="F13" s="28">
        <v>5.8000000000000003E-2</v>
      </c>
      <c r="G13" s="28">
        <v>5.8000000000000003E-2</v>
      </c>
      <c r="H13" s="28">
        <v>5.8000000000000003E-2</v>
      </c>
      <c r="I13" s="28">
        <v>5.8000000000000003E-2</v>
      </c>
      <c r="J13" s="28">
        <v>5.8000000000000003E-2</v>
      </c>
      <c r="K13" s="28">
        <v>5.8000000000000003E-2</v>
      </c>
      <c r="L13" s="28">
        <v>5.8000000000000003E-2</v>
      </c>
      <c r="M13" s="28">
        <v>5.8000000000000003E-2</v>
      </c>
      <c r="N13" s="28"/>
    </row>
    <row r="14" spans="1:14" x14ac:dyDescent="0.35">
      <c r="A14" s="1" t="s">
        <v>28</v>
      </c>
      <c r="C14" s="29">
        <v>136.38</v>
      </c>
      <c r="D14" s="29">
        <v>136.38</v>
      </c>
      <c r="E14" s="29">
        <v>1089</v>
      </c>
      <c r="F14" s="29">
        <v>467</v>
      </c>
      <c r="G14" s="29">
        <v>778</v>
      </c>
      <c r="H14" s="29">
        <v>980</v>
      </c>
      <c r="I14" s="29">
        <v>1553</v>
      </c>
      <c r="J14" s="30">
        <v>1205</v>
      </c>
      <c r="K14" s="29">
        <v>1154</v>
      </c>
      <c r="L14" s="29">
        <v>700</v>
      </c>
      <c r="M14" s="29">
        <v>855</v>
      </c>
      <c r="N14" s="29"/>
    </row>
    <row r="15" spans="1:14" x14ac:dyDescent="0.35">
      <c r="A15" s="13" t="s">
        <v>51</v>
      </c>
      <c r="B15" s="13" t="s">
        <v>30</v>
      </c>
      <c r="C15" s="32">
        <v>2.1033499999999998</v>
      </c>
      <c r="D15" s="32">
        <v>2.09185</v>
      </c>
      <c r="E15" s="32">
        <v>1.954104529616725</v>
      </c>
      <c r="F15" s="32">
        <v>1.954104529616725</v>
      </c>
      <c r="G15" s="32">
        <v>1.954104529616725</v>
      </c>
      <c r="H15" s="32">
        <v>1.954104529616725</v>
      </c>
      <c r="I15" s="32">
        <v>1.954104529616725</v>
      </c>
      <c r="J15" s="32">
        <v>1.954104529616725</v>
      </c>
      <c r="K15" s="32">
        <v>1.954104529616725</v>
      </c>
      <c r="L15" s="32">
        <v>1.954104529616725</v>
      </c>
      <c r="M15" s="32">
        <v>1.954104529616725</v>
      </c>
      <c r="N15" s="27"/>
    </row>
    <row r="16" spans="1:14" x14ac:dyDescent="0.35">
      <c r="A16" s="13" t="s">
        <v>47</v>
      </c>
      <c r="B16" s="13" t="s">
        <v>48</v>
      </c>
      <c r="C16" s="14">
        <v>9.8619999999999999E-2</v>
      </c>
      <c r="D16" s="14">
        <v>0.113</v>
      </c>
      <c r="E16" s="14">
        <v>0.11301</v>
      </c>
      <c r="F16" s="14">
        <v>0.11301</v>
      </c>
      <c r="G16" s="14">
        <v>0.13672999999999999</v>
      </c>
      <c r="H16" s="14">
        <v>0.11532000000000001</v>
      </c>
      <c r="I16" s="14">
        <v>0.113</v>
      </c>
      <c r="J16" s="14">
        <v>9.8029814799612938E-2</v>
      </c>
      <c r="K16" s="14">
        <v>0.11532000000000001</v>
      </c>
      <c r="L16" s="14">
        <v>0.11301</v>
      </c>
      <c r="M16" s="14">
        <v>0.11307</v>
      </c>
    </row>
    <row r="17" spans="1:14" x14ac:dyDescent="0.35">
      <c r="A17" s="17" t="s">
        <v>46</v>
      </c>
    </row>
    <row r="18" spans="1:14" x14ac:dyDescent="0.35">
      <c r="A18" s="1"/>
      <c r="B18" s="1"/>
      <c r="N18" s="15"/>
    </row>
    <row r="19" spans="1:14" x14ac:dyDescent="0.35">
      <c r="C19" s="19"/>
    </row>
    <row r="20" spans="1:14" s="17" customFormat="1" ht="13" x14ac:dyDescent="0.35">
      <c r="A20" s="40"/>
      <c r="B20" s="40"/>
    </row>
    <row r="21" spans="1:14" s="37" customFormat="1" ht="13" x14ac:dyDescent="0.35">
      <c r="A21" s="41" t="s">
        <v>54</v>
      </c>
      <c r="B21" s="41"/>
      <c r="I21" s="38"/>
    </row>
    <row r="22" spans="1:14" s="17" customFormat="1" ht="26.5" customHeight="1" x14ac:dyDescent="0.35">
      <c r="A22" s="42" t="s">
        <v>55</v>
      </c>
      <c r="B22" s="42"/>
    </row>
    <row r="23" spans="1:14" s="17" customFormat="1" ht="13" x14ac:dyDescent="0.35">
      <c r="A23" s="39"/>
      <c r="B23" s="39"/>
    </row>
    <row r="24" spans="1:14" s="17" customFormat="1" ht="13" x14ac:dyDescent="0.35">
      <c r="A24" s="43" t="s">
        <v>56</v>
      </c>
      <c r="B24" s="43"/>
      <c r="I24" s="15"/>
    </row>
    <row r="26" spans="1:14" x14ac:dyDescent="0.35">
      <c r="A26" s="40"/>
      <c r="B26" s="40"/>
    </row>
  </sheetData>
  <mergeCells count="5">
    <mergeCell ref="A20:B20"/>
    <mergeCell ref="A21:B21"/>
    <mergeCell ref="A22:B22"/>
    <mergeCell ref="A24:B24"/>
    <mergeCell ref="A26: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 X - PPA pricing form</vt:lpstr>
      <vt:lpstr>Scenario Y - PPA pricing form</vt:lpstr>
      <vt:lpstr>Scenario Z - PPA 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C. Trief</dc:creator>
  <cp:lastModifiedBy>Mariana C. Trief</cp:lastModifiedBy>
  <dcterms:created xsi:type="dcterms:W3CDTF">2022-01-13T16:37:57Z</dcterms:created>
  <dcterms:modified xsi:type="dcterms:W3CDTF">2022-10-12T20:00:45Z</dcterms:modified>
</cp:coreProperties>
</file>